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JS-User\Documents\Dossier mes doc\ARMOIRE 2020\GOUVERNANCE\PROJET CONJOINT JUSTICE\PTA &amp; PRODOC\"/>
    </mc:Choice>
  </mc:AlternateContent>
  <xr:revisionPtr revIDLastSave="0" documentId="8_{29177988-9C88-41E5-A674-692A0BB95288}" xr6:coauthVersionLast="41" xr6:coauthVersionMax="41" xr10:uidLastSave="{00000000-0000-0000-0000-000000000000}"/>
  <bookViews>
    <workbookView xWindow="-120" yWindow="-120" windowWidth="29040" windowHeight="15840" xr2:uid="{8194B3BB-50C5-40B9-B961-97BCF4158191}"/>
  </bookViews>
  <sheets>
    <sheet name="Feuil1" sheetId="1" r:id="rId1"/>
  </sheets>
  <definedNames>
    <definedName name="_ftn1" localSheetId="0">Feuil1!$B$43</definedName>
    <definedName name="_ftnref1" localSheetId="0">Feuil1!$C$6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J11" i="1" l="1"/>
  <c r="J37" i="1"/>
  <c r="J34" i="1"/>
  <c r="J29" i="1"/>
  <c r="J28" i="1"/>
  <c r="J27" i="1"/>
  <c r="J24" i="1"/>
  <c r="J23" i="1"/>
  <c r="J20" i="1"/>
  <c r="J16" i="1"/>
  <c r="D22" i="1" s="1"/>
  <c r="J8" i="1"/>
  <c r="J6" i="1"/>
  <c r="E14" i="1" l="1"/>
  <c r="J26" i="1"/>
  <c r="J32" i="1"/>
  <c r="J38" i="1" l="1"/>
  <c r="J39" i="1" s="1"/>
  <c r="J40" i="1" s="1"/>
</calcChain>
</file>

<file path=xl/sharedStrings.xml><?xml version="1.0" encoding="utf-8"?>
<sst xmlns="http://schemas.openxmlformats.org/spreadsheetml/2006/main" count="66" uniqueCount="44">
  <si>
    <t>PRODUITS ESCOMPTÉS</t>
  </si>
  <si>
    <t>ACTIVITÉS PRÉVUES</t>
  </si>
  <si>
    <t>Budget prévu par année</t>
  </si>
  <si>
    <t>BUDGET PRÉVU</t>
  </si>
  <si>
    <t>Source de financement</t>
  </si>
  <si>
    <t xml:space="preserve">Poste budgétaire </t>
  </si>
  <si>
    <t>Montant</t>
  </si>
  <si>
    <t>Produit 1</t>
  </si>
  <si>
    <t xml:space="preserve">La réforme du secteur de la justice est mise en œuvre, et contribue à la restauration de l’autorité de l’Etat et la confiance des populations dans la justice </t>
  </si>
  <si>
    <t>1.1   Appui au pilotage et renforcements des capacités du Ministère de la Justice pour mise en œuvre de la politique sectorielle de la justice[1]</t>
  </si>
  <si>
    <t>-</t>
  </si>
  <si>
    <t>INL</t>
  </si>
  <si>
    <t>MINUSCA</t>
  </si>
  <si>
    <r>
      <t>1.2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Renforcement de capacités du système judiciaire pour une administration de la justice en accord avec les standards internationaux à Bangui et dans les régions</t>
    </r>
  </si>
  <si>
    <t>1.3 Appui à la mise en œuvre de la loi et la stratégie nationale d’aide légale en RCA</t>
  </si>
  <si>
    <t>SUIVI</t>
  </si>
  <si>
    <t>Total Produit</t>
  </si>
  <si>
    <t>Produit 2</t>
  </si>
  <si>
    <t xml:space="preserve">Les Forces de Sécurité Intérieure sont déployées, plus proches de la population, et lui fournissent un service de qualité </t>
  </si>
  <si>
    <r>
      <t>2.1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Appui au MISP et des DG de la police et gendarmerie pour une meilleure capacité de planification, de gestion et de coordination</t>
    </r>
  </si>
  <si>
    <r>
      <t>2.2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Appui au redéploiement des FSI sur l’ensemble du territoire </t>
    </r>
  </si>
  <si>
    <t>2.3 Appui à l’implantation de l’approche police de proximité pour un service plus rapproche et plus efficace</t>
  </si>
  <si>
    <t>Produit 3</t>
  </si>
  <si>
    <t>L’accès des femmes à la justice et à la sécurité est accru, y compris par les poursuites, enquêtes et jugements des cas de VSBG</t>
  </si>
  <si>
    <t>3.1 Appui technique pour enquêtes, de poursuites et de jugements des cas de violences sexuelles et basées sur le genre, y compris les violences sexuelles liées au conflit</t>
  </si>
  <si>
    <t>TOE</t>
  </si>
  <si>
    <t>3.2 Appui à mise en œuvre du plan d’intégration de l’approche genre des FSI</t>
  </si>
  <si>
    <t>Produit 4</t>
  </si>
  <si>
    <t>La réforme du système pénitentiaire est mise en œuvre, contribuant à l’amélioration des conditions de détention</t>
  </si>
  <si>
    <t xml:space="preserve">4.1 Appui à la mise en œuvre de la stratégie de démilitarisation des prisons </t>
  </si>
  <si>
    <t>MINUSCA FP</t>
  </si>
  <si>
    <t xml:space="preserve">4.2 Appui au recrutement, formation et déploiement des agents pénitentiaires </t>
  </si>
  <si>
    <t>4.3 Appui aux infrastructures et équipements du système pénitentiaire à Bangui et dans les régions</t>
  </si>
  <si>
    <r>
      <t xml:space="preserve">Évaluation </t>
    </r>
    <r>
      <rPr>
        <i/>
        <sz val="11"/>
        <color theme="1"/>
        <rFont val="Arial"/>
        <family val="2"/>
      </rPr>
      <t>(le cas échéant)</t>
    </r>
  </si>
  <si>
    <t>Appui général à la gestion</t>
  </si>
  <si>
    <t>Ressources humaines</t>
  </si>
  <si>
    <t>PNUD (TRAC)</t>
  </si>
  <si>
    <t>Équipements et fonctionnement</t>
  </si>
  <si>
    <t>GMS 8%</t>
  </si>
  <si>
    <t>TOTAL</t>
  </si>
  <si>
    <t>--</t>
  </si>
  <si>
    <t>---</t>
  </si>
  <si>
    <t>total sans GMS</t>
  </si>
  <si>
    <t>On note que pour 2020 jusqu’à août 2021 les activités 1.1 et 1.3 sont financées par le projet « accès des victimes à la justice et à la vérité » appuyé par le Peace Building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</si>
</sst>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rgb="FFC00000"/>
      <name val="Arial"/>
      <family val="2"/>
    </font>
    <font>
      <sz val="9"/>
      <color rgb="FFC00000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CCC"/>
        <bgColor indexed="64"/>
      </patternFill>
    </fill>
    <fill>
      <patternFill patternType="lightTrellis">
        <bgColor rgb="FFA1A1A1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top" wrapText="1"/>
    </xf>
    <xf numFmtId="3" fontId="5" fillId="0" borderId="6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10" fillId="0" borderId="0" xfId="1" applyAlignment="1">
      <alignment horizontal="justify" vertical="center"/>
    </xf>
    <xf numFmtId="3" fontId="5" fillId="0" borderId="3" xfId="0" applyNumberFormat="1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justify" vertical="center" wrapText="1"/>
    </xf>
    <xf numFmtId="0" fontId="1" fillId="0" borderId="6" xfId="0" quotePrefix="1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justify" vertical="center" wrapText="1"/>
    </xf>
    <xf numFmtId="0" fontId="8" fillId="0" borderId="1" xfId="0" quotePrefix="1" applyFont="1" applyBorder="1" applyAlignment="1">
      <alignment horizontal="justify" vertical="center" wrapText="1"/>
    </xf>
    <xf numFmtId="3" fontId="8" fillId="0" borderId="3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3" fontId="11" fillId="0" borderId="6" xfId="0" applyNumberFormat="1" applyFont="1" applyBorder="1" applyAlignment="1">
      <alignment horizontal="justify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0" fillId="7" borderId="0" xfId="0" applyFill="1"/>
    <xf numFmtId="0" fontId="3" fillId="3" borderId="4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vertical="center" wrapText="1"/>
    </xf>
    <xf numFmtId="3" fontId="3" fillId="8" borderId="7" xfId="0" applyNumberFormat="1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3" fontId="3" fillId="9" borderId="7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3" fontId="13" fillId="0" borderId="6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3" fontId="1" fillId="4" borderId="6" xfId="0" applyNumberFormat="1" applyFont="1" applyFill="1" applyBorder="1" applyAlignment="1">
      <alignment horizontal="justify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0" fillId="0" borderId="0" xfId="0" applyNumberFormat="1"/>
    <xf numFmtId="0" fontId="8" fillId="0" borderId="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0" fillId="0" borderId="1" xfId="1" applyBorder="1" applyAlignment="1">
      <alignment horizontal="left" vertical="center" wrapText="1" indent="2"/>
    </xf>
    <xf numFmtId="0" fontId="10" fillId="0" borderId="3" xfId="1" applyBorder="1" applyAlignment="1">
      <alignment horizontal="left" vertical="center" wrapText="1" indent="2"/>
    </xf>
    <xf numFmtId="3" fontId="8" fillId="0" borderId="1" xfId="0" applyNumberFormat="1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justify" vertical="center" wrapText="1"/>
    </xf>
    <xf numFmtId="0" fontId="3" fillId="6" borderId="9" xfId="0" applyFont="1" applyFill="1" applyBorder="1" applyAlignment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3" fontId="1" fillId="6" borderId="10" xfId="0" applyNumberFormat="1" applyFont="1" applyFill="1" applyBorder="1" applyAlignment="1">
      <alignment horizontal="right" vertical="center" wrapText="1"/>
    </xf>
    <xf numFmtId="0" fontId="1" fillId="6" borderId="0" xfId="0" applyFont="1" applyFill="1" applyAlignment="1">
      <alignment horizontal="right" vertical="center" wrapText="1"/>
    </xf>
    <xf numFmtId="3" fontId="12" fillId="0" borderId="1" xfId="0" applyNumberFormat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5" borderId="9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3" fontId="3" fillId="7" borderId="12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7F61-DBA7-4D10-B364-F1F5FB0EB06F}">
  <dimension ref="B2:N43"/>
  <sheetViews>
    <sheetView tabSelected="1" topLeftCell="A28" zoomScale="90" zoomScaleNormal="90" workbookViewId="0">
      <selection activeCell="G6" sqref="G6:G7"/>
    </sheetView>
  </sheetViews>
  <sheetFormatPr baseColWidth="10" defaultRowHeight="15" x14ac:dyDescent="0.25"/>
  <cols>
    <col min="2" max="2" width="39.85546875" customWidth="1"/>
    <col min="3" max="3" width="38.28515625" customWidth="1"/>
    <col min="10" max="10" width="15" customWidth="1"/>
    <col min="11" max="11" width="0.42578125" customWidth="1"/>
    <col min="12" max="12" width="11.42578125" customWidth="1"/>
  </cols>
  <sheetData>
    <row r="2" spans="2:11" ht="15.75" thickBot="1" x14ac:dyDescent="0.3"/>
    <row r="3" spans="2:11" ht="15.75" thickBot="1" x14ac:dyDescent="0.3">
      <c r="B3" s="64" t="s">
        <v>0</v>
      </c>
      <c r="C3" s="64" t="s">
        <v>1</v>
      </c>
      <c r="D3" s="67" t="s">
        <v>2</v>
      </c>
      <c r="E3" s="68"/>
      <c r="F3" s="68"/>
      <c r="G3" s="69"/>
      <c r="H3" s="67" t="s">
        <v>3</v>
      </c>
      <c r="I3" s="68"/>
      <c r="J3" s="69"/>
      <c r="K3" s="1"/>
    </row>
    <row r="4" spans="2:11" x14ac:dyDescent="0.25">
      <c r="B4" s="65"/>
      <c r="C4" s="65"/>
      <c r="D4" s="70">
        <v>2020</v>
      </c>
      <c r="E4" s="70">
        <v>2021</v>
      </c>
      <c r="F4" s="70">
        <v>2022</v>
      </c>
      <c r="G4" s="2"/>
      <c r="H4" s="72" t="s">
        <v>4</v>
      </c>
      <c r="I4" s="72" t="s">
        <v>5</v>
      </c>
      <c r="J4" s="72" t="s">
        <v>6</v>
      </c>
      <c r="K4" s="59"/>
    </row>
    <row r="5" spans="2:11" ht="15.75" thickBot="1" x14ac:dyDescent="0.3">
      <c r="B5" s="66"/>
      <c r="C5" s="66"/>
      <c r="D5" s="71"/>
      <c r="E5" s="71"/>
      <c r="F5" s="71"/>
      <c r="G5" s="3">
        <v>2023</v>
      </c>
      <c r="H5" s="73"/>
      <c r="I5" s="73"/>
      <c r="J5" s="73"/>
      <c r="K5" s="59"/>
    </row>
    <row r="6" spans="2:11" ht="59.25" customHeight="1" x14ac:dyDescent="0.25">
      <c r="B6" s="4" t="s">
        <v>7</v>
      </c>
      <c r="C6" s="60" t="s">
        <v>9</v>
      </c>
      <c r="D6" s="30" t="s">
        <v>41</v>
      </c>
      <c r="E6" s="58" t="s">
        <v>10</v>
      </c>
      <c r="F6" s="62">
        <v>100000</v>
      </c>
      <c r="G6" s="62">
        <v>50000</v>
      </c>
      <c r="H6" s="9" t="s">
        <v>11</v>
      </c>
      <c r="I6" s="103"/>
      <c r="J6" s="105">
        <f>D7+E7+F6+G6</f>
        <v>275000</v>
      </c>
      <c r="K6" s="1"/>
    </row>
    <row r="7" spans="2:11" ht="75" customHeight="1" thickBot="1" x14ac:dyDescent="0.3">
      <c r="B7" s="5" t="s">
        <v>8</v>
      </c>
      <c r="C7" s="61"/>
      <c r="D7" s="31">
        <v>75000</v>
      </c>
      <c r="E7" s="31">
        <v>50000</v>
      </c>
      <c r="F7" s="63"/>
      <c r="G7" s="63"/>
      <c r="H7" s="10" t="s">
        <v>12</v>
      </c>
      <c r="I7" s="104"/>
      <c r="J7" s="106"/>
      <c r="K7" s="1"/>
    </row>
    <row r="8" spans="2:11" ht="95.25" customHeight="1" thickBot="1" x14ac:dyDescent="0.3">
      <c r="B8" s="6"/>
      <c r="C8" s="77" t="s">
        <v>13</v>
      </c>
      <c r="D8" s="62">
        <v>500000</v>
      </c>
      <c r="E8" s="62">
        <v>500000</v>
      </c>
      <c r="F8" s="62">
        <v>500000</v>
      </c>
      <c r="G8" s="62">
        <v>500000</v>
      </c>
      <c r="H8" s="9" t="s">
        <v>11</v>
      </c>
      <c r="I8" s="10"/>
      <c r="J8" s="27">
        <f>D8+E8+F8+G8</f>
        <v>2000000</v>
      </c>
      <c r="K8" s="1"/>
    </row>
    <row r="9" spans="2:11" ht="15.75" thickBot="1" x14ac:dyDescent="0.3">
      <c r="B9" s="7"/>
      <c r="C9" s="78"/>
      <c r="D9" s="80"/>
      <c r="E9" s="80"/>
      <c r="F9" s="80"/>
      <c r="G9" s="80"/>
      <c r="H9" s="9" t="s">
        <v>12</v>
      </c>
      <c r="I9" s="10"/>
      <c r="J9" s="10"/>
      <c r="K9" s="1"/>
    </row>
    <row r="10" spans="2:11" ht="15.75" thickBot="1" x14ac:dyDescent="0.3">
      <c r="B10" s="7"/>
      <c r="C10" s="79"/>
      <c r="D10" s="63"/>
      <c r="E10" s="63"/>
      <c r="F10" s="63"/>
      <c r="G10" s="63"/>
      <c r="H10" s="12"/>
      <c r="I10" s="10"/>
      <c r="J10" s="10"/>
      <c r="K10" s="1"/>
    </row>
    <row r="11" spans="2:11" ht="80.25" customHeight="1" x14ac:dyDescent="0.25">
      <c r="B11" s="7"/>
      <c r="C11" s="74" t="s">
        <v>14</v>
      </c>
      <c r="D11" s="76" t="s">
        <v>10</v>
      </c>
      <c r="E11" s="62">
        <v>300000</v>
      </c>
      <c r="F11" s="62">
        <v>600000</v>
      </c>
      <c r="G11" s="62">
        <v>500000</v>
      </c>
      <c r="H11" s="9" t="s">
        <v>11</v>
      </c>
      <c r="I11" s="76"/>
      <c r="J11" s="62">
        <f>E11+F11+G11</f>
        <v>1400000</v>
      </c>
      <c r="K11" s="59"/>
    </row>
    <row r="12" spans="2:11" ht="15.75" thickBot="1" x14ac:dyDescent="0.3">
      <c r="B12" s="7"/>
      <c r="C12" s="75"/>
      <c r="D12" s="63"/>
      <c r="E12" s="63"/>
      <c r="F12" s="63"/>
      <c r="G12" s="63"/>
      <c r="H12" s="10" t="s">
        <v>12</v>
      </c>
      <c r="I12" s="63"/>
      <c r="J12" s="63"/>
      <c r="K12" s="59"/>
    </row>
    <row r="13" spans="2:11" ht="15" customHeight="1" thickBot="1" x14ac:dyDescent="0.3">
      <c r="B13" s="7"/>
      <c r="C13" s="13" t="s">
        <v>15</v>
      </c>
      <c r="D13" s="10"/>
      <c r="E13" s="10"/>
      <c r="F13" s="10"/>
      <c r="G13" s="10"/>
      <c r="H13" s="10"/>
      <c r="I13" s="10"/>
      <c r="J13" s="10"/>
      <c r="K13" s="1"/>
    </row>
    <row r="14" spans="2:11" ht="26.25" customHeight="1" thickBot="1" x14ac:dyDescent="0.3">
      <c r="B14" s="8"/>
      <c r="C14" s="81" t="s">
        <v>16</v>
      </c>
      <c r="D14" s="82"/>
      <c r="E14" s="83">
        <f>J6+J8+J11</f>
        <v>3675000</v>
      </c>
      <c r="F14" s="84"/>
      <c r="G14" s="84"/>
      <c r="H14" s="84"/>
      <c r="I14" s="84"/>
      <c r="J14" s="84"/>
      <c r="K14" s="84"/>
    </row>
    <row r="15" spans="2:11" ht="15.75" thickBot="1" x14ac:dyDescent="0.3">
      <c r="B15" s="4" t="s">
        <v>17</v>
      </c>
      <c r="C15" s="77" t="s">
        <v>19</v>
      </c>
      <c r="D15" s="85">
        <v>200000</v>
      </c>
      <c r="E15" s="62">
        <v>500000</v>
      </c>
      <c r="F15" s="62">
        <v>500000</v>
      </c>
      <c r="G15" s="62">
        <v>300000</v>
      </c>
      <c r="H15" s="76" t="s">
        <v>11</v>
      </c>
      <c r="I15" s="15"/>
      <c r="J15" s="16"/>
      <c r="K15" s="1"/>
    </row>
    <row r="16" spans="2:11" ht="36.75" thickBot="1" x14ac:dyDescent="0.3">
      <c r="B16" s="14" t="s">
        <v>18</v>
      </c>
      <c r="C16" s="79"/>
      <c r="D16" s="86"/>
      <c r="E16" s="63"/>
      <c r="F16" s="63"/>
      <c r="G16" s="63"/>
      <c r="H16" s="63"/>
      <c r="I16" s="10"/>
      <c r="J16" s="27">
        <f>D15+E15+F15+G15</f>
        <v>1500000</v>
      </c>
      <c r="K16" s="1"/>
    </row>
    <row r="17" spans="2:11" ht="40.5" customHeight="1" thickBot="1" x14ac:dyDescent="0.3">
      <c r="B17" s="6"/>
      <c r="C17" s="77" t="s">
        <v>20</v>
      </c>
      <c r="D17" s="54">
        <v>800000</v>
      </c>
      <c r="E17" s="96">
        <v>1500000</v>
      </c>
      <c r="F17" s="62">
        <v>1500000</v>
      </c>
      <c r="G17" s="27">
        <v>1000000</v>
      </c>
      <c r="H17" s="9"/>
      <c r="I17" s="10"/>
      <c r="J17" s="27">
        <f>D17+D18+E17+F17+G17</f>
        <v>5300000</v>
      </c>
      <c r="K17" s="1"/>
    </row>
    <row r="18" spans="2:11" ht="15.75" thickBot="1" x14ac:dyDescent="0.3">
      <c r="B18" s="7"/>
      <c r="C18" s="78"/>
      <c r="D18" s="56">
        <v>500000</v>
      </c>
      <c r="E18" s="111"/>
      <c r="F18" s="80"/>
      <c r="G18" s="76"/>
      <c r="H18" s="9" t="s">
        <v>11</v>
      </c>
      <c r="I18" s="10"/>
      <c r="J18" s="10"/>
      <c r="K18" s="1"/>
    </row>
    <row r="19" spans="2:11" ht="15.75" thickBot="1" x14ac:dyDescent="0.3">
      <c r="B19" s="7"/>
      <c r="C19" s="79"/>
      <c r="D19" s="55"/>
      <c r="E19" s="97"/>
      <c r="F19" s="63"/>
      <c r="G19" s="63"/>
      <c r="H19" s="12"/>
      <c r="I19" s="10"/>
      <c r="J19" s="10"/>
      <c r="K19" s="1"/>
    </row>
    <row r="20" spans="2:11" ht="36.75" thickBot="1" x14ac:dyDescent="0.3">
      <c r="B20" s="7"/>
      <c r="C20" s="13" t="s">
        <v>21</v>
      </c>
      <c r="D20" s="35">
        <v>405000</v>
      </c>
      <c r="E20" s="17">
        <v>300000</v>
      </c>
      <c r="F20" s="27">
        <v>250000</v>
      </c>
      <c r="G20" s="27">
        <v>200000</v>
      </c>
      <c r="H20" s="10" t="s">
        <v>11</v>
      </c>
      <c r="I20" s="10"/>
      <c r="J20" s="27">
        <f>D20+E20+F20+G20</f>
        <v>1155000</v>
      </c>
      <c r="K20" s="1"/>
    </row>
    <row r="21" spans="2:11" ht="15.75" thickBot="1" x14ac:dyDescent="0.3">
      <c r="B21" s="7"/>
      <c r="C21" s="13" t="s">
        <v>15</v>
      </c>
      <c r="D21" s="10"/>
      <c r="E21" s="10"/>
      <c r="F21" s="10"/>
      <c r="G21" s="10"/>
      <c r="H21" s="10"/>
      <c r="I21" s="10"/>
      <c r="J21" s="10"/>
      <c r="K21" s="18"/>
    </row>
    <row r="22" spans="2:11" ht="15.75" thickBot="1" x14ac:dyDescent="0.3">
      <c r="B22" s="8"/>
      <c r="C22" s="38" t="s">
        <v>16</v>
      </c>
      <c r="D22" s="107">
        <f>J16+J17+J20</f>
        <v>7955000</v>
      </c>
      <c r="E22" s="107"/>
      <c r="F22" s="107"/>
      <c r="G22" s="107"/>
      <c r="H22" s="107"/>
      <c r="I22" s="107"/>
      <c r="J22" s="107"/>
      <c r="K22" s="37"/>
    </row>
    <row r="23" spans="2:11" ht="60.75" thickBot="1" x14ac:dyDescent="0.3">
      <c r="B23" s="19" t="s">
        <v>22</v>
      </c>
      <c r="C23" s="13" t="s">
        <v>24</v>
      </c>
      <c r="D23" s="36">
        <v>500000</v>
      </c>
      <c r="E23" s="27">
        <v>500000</v>
      </c>
      <c r="F23" s="27">
        <v>500000</v>
      </c>
      <c r="G23" s="27">
        <v>500000</v>
      </c>
      <c r="H23" s="10" t="s">
        <v>25</v>
      </c>
      <c r="I23" s="10"/>
      <c r="J23" s="27">
        <f>D23+E23+F23+G23</f>
        <v>2000000</v>
      </c>
      <c r="K23" s="1"/>
    </row>
    <row r="24" spans="2:11" ht="48.75" thickBot="1" x14ac:dyDescent="0.3">
      <c r="B24" s="5" t="s">
        <v>23</v>
      </c>
      <c r="C24" s="13" t="s">
        <v>26</v>
      </c>
      <c r="D24" s="27">
        <v>150000</v>
      </c>
      <c r="E24" s="27">
        <v>100000</v>
      </c>
      <c r="F24" s="27">
        <v>75000</v>
      </c>
      <c r="G24" s="27">
        <v>75000</v>
      </c>
      <c r="H24" s="10" t="s">
        <v>12</v>
      </c>
      <c r="I24" s="10"/>
      <c r="J24" s="27">
        <f>D24+E24+F24+G24</f>
        <v>400000</v>
      </c>
      <c r="K24" s="1"/>
    </row>
    <row r="25" spans="2:11" ht="15.75" thickBot="1" x14ac:dyDescent="0.3">
      <c r="B25" s="7"/>
      <c r="C25" s="20" t="s">
        <v>15</v>
      </c>
      <c r="D25" s="11"/>
      <c r="E25" s="11"/>
      <c r="F25" s="11"/>
      <c r="G25" s="11"/>
      <c r="H25" s="11"/>
      <c r="I25" s="11"/>
      <c r="J25" s="11"/>
      <c r="K25" s="18"/>
    </row>
    <row r="26" spans="2:11" ht="15.75" thickBot="1" x14ac:dyDescent="0.3">
      <c r="B26" s="8"/>
      <c r="C26" s="40" t="s">
        <v>16</v>
      </c>
      <c r="D26" s="41"/>
      <c r="E26" s="41"/>
      <c r="F26" s="41"/>
      <c r="G26" s="41"/>
      <c r="H26" s="41"/>
      <c r="I26" s="41"/>
      <c r="J26" s="42">
        <f>J23+J24</f>
        <v>2400000</v>
      </c>
      <c r="K26" s="39"/>
    </row>
    <row r="27" spans="2:11" ht="23.25" thickBot="1" x14ac:dyDescent="0.3">
      <c r="B27" s="19" t="s">
        <v>27</v>
      </c>
      <c r="C27" s="20" t="s">
        <v>29</v>
      </c>
      <c r="D27" s="29">
        <v>150000</v>
      </c>
      <c r="E27" s="29">
        <v>100000</v>
      </c>
      <c r="F27" s="29">
        <v>100000</v>
      </c>
      <c r="G27" s="29">
        <v>75000</v>
      </c>
      <c r="H27" s="10" t="s">
        <v>30</v>
      </c>
      <c r="I27" s="11"/>
      <c r="J27" s="29">
        <f>D27+E27+F27+G27</f>
        <v>425000</v>
      </c>
      <c r="K27" s="1"/>
    </row>
    <row r="28" spans="2:11" ht="36.75" thickBot="1" x14ac:dyDescent="0.3">
      <c r="B28" s="5" t="s">
        <v>28</v>
      </c>
      <c r="C28" s="20" t="s">
        <v>31</v>
      </c>
      <c r="D28" s="35">
        <v>150000</v>
      </c>
      <c r="E28" s="35">
        <v>50000</v>
      </c>
      <c r="F28" s="28" t="s">
        <v>40</v>
      </c>
      <c r="G28" s="28" t="s">
        <v>41</v>
      </c>
      <c r="H28" s="11" t="s">
        <v>11</v>
      </c>
      <c r="I28" s="11"/>
      <c r="J28" s="29">
        <f>D28+E28</f>
        <v>200000</v>
      </c>
      <c r="K28" s="1"/>
    </row>
    <row r="29" spans="2:11" ht="63" customHeight="1" x14ac:dyDescent="0.25">
      <c r="B29" s="7"/>
      <c r="C29" s="90" t="s">
        <v>32</v>
      </c>
      <c r="D29" s="34">
        <v>1090000</v>
      </c>
      <c r="E29" s="96">
        <v>1000000</v>
      </c>
      <c r="F29" s="98">
        <v>400000</v>
      </c>
      <c r="G29" s="98">
        <v>250000</v>
      </c>
      <c r="H29" s="9" t="s">
        <v>30</v>
      </c>
      <c r="I29" s="93"/>
      <c r="J29" s="98">
        <f>D29+D30+E29+F29+G29</f>
        <v>3540000</v>
      </c>
      <c r="K29" s="59"/>
    </row>
    <row r="30" spans="2:11" ht="15.75" thickBot="1" x14ac:dyDescent="0.3">
      <c r="B30" s="7"/>
      <c r="C30" s="92"/>
      <c r="D30" s="26">
        <v>800000</v>
      </c>
      <c r="E30" s="97"/>
      <c r="F30" s="95"/>
      <c r="G30" s="95"/>
      <c r="H30" s="10" t="s">
        <v>11</v>
      </c>
      <c r="I30" s="95"/>
      <c r="J30" s="95"/>
      <c r="K30" s="59"/>
    </row>
    <row r="31" spans="2:11" ht="15.75" thickBot="1" x14ac:dyDescent="0.3">
      <c r="B31" s="7"/>
      <c r="C31" s="20" t="s">
        <v>15</v>
      </c>
      <c r="D31" s="11"/>
      <c r="E31" s="11"/>
      <c r="F31" s="11"/>
      <c r="G31" s="11"/>
      <c r="H31" s="11"/>
      <c r="I31" s="11"/>
      <c r="J31" s="11"/>
      <c r="K31" s="18"/>
    </row>
    <row r="32" spans="2:11" ht="15.75" thickBot="1" x14ac:dyDescent="0.3">
      <c r="B32" s="8"/>
      <c r="C32" s="43" t="s">
        <v>16</v>
      </c>
      <c r="D32" s="44"/>
      <c r="E32" s="44"/>
      <c r="F32" s="44"/>
      <c r="G32" s="44"/>
      <c r="H32" s="44"/>
      <c r="I32" s="44"/>
      <c r="J32" s="45">
        <f>J27+J28+J29</f>
        <v>4165000</v>
      </c>
      <c r="K32" s="39"/>
    </row>
    <row r="33" spans="2:14" ht="15.75" thickBot="1" x14ac:dyDescent="0.3">
      <c r="B33" s="21" t="s">
        <v>33</v>
      </c>
      <c r="C33" s="108"/>
      <c r="D33" s="109"/>
      <c r="E33" s="109"/>
      <c r="F33" s="109"/>
      <c r="G33" s="109"/>
      <c r="H33" s="109"/>
      <c r="I33" s="109"/>
      <c r="J33" s="109"/>
      <c r="K33" s="110"/>
    </row>
    <row r="34" spans="2:14" ht="24" x14ac:dyDescent="0.25">
      <c r="B34" s="87" t="s">
        <v>34</v>
      </c>
      <c r="C34" s="90" t="s">
        <v>35</v>
      </c>
      <c r="D34" s="46">
        <v>450000</v>
      </c>
      <c r="E34" s="46">
        <v>450000</v>
      </c>
      <c r="F34" s="46">
        <v>450000</v>
      </c>
      <c r="G34" s="46">
        <v>450000</v>
      </c>
      <c r="H34" s="47" t="s">
        <v>36</v>
      </c>
      <c r="I34" s="93"/>
      <c r="J34" s="50">
        <f>D34+E34+F34+G34</f>
        <v>1800000</v>
      </c>
      <c r="K34" s="99"/>
    </row>
    <row r="35" spans="2:14" x14ac:dyDescent="0.25">
      <c r="B35" s="88"/>
      <c r="C35" s="91"/>
      <c r="D35" s="32"/>
      <c r="E35" s="32"/>
      <c r="F35" s="32"/>
      <c r="G35" s="32"/>
      <c r="H35" s="9" t="s">
        <v>11</v>
      </c>
      <c r="I35" s="94"/>
      <c r="J35" s="51"/>
      <c r="K35" s="59"/>
    </row>
    <row r="36" spans="2:14" ht="15.75" thickBot="1" x14ac:dyDescent="0.3">
      <c r="B36" s="88"/>
      <c r="C36" s="92"/>
      <c r="D36" s="33"/>
      <c r="E36" s="33"/>
      <c r="F36" s="33"/>
      <c r="G36" s="33"/>
      <c r="H36" s="10" t="s">
        <v>30</v>
      </c>
      <c r="I36" s="95"/>
      <c r="J36" s="22"/>
      <c r="K36" s="59"/>
    </row>
    <row r="37" spans="2:14" ht="24.75" thickBot="1" x14ac:dyDescent="0.3">
      <c r="B37" s="89"/>
      <c r="C37" s="20" t="s">
        <v>37</v>
      </c>
      <c r="D37" s="49">
        <v>100000</v>
      </c>
      <c r="E37" s="49">
        <v>100000</v>
      </c>
      <c r="F37" s="49">
        <v>100000</v>
      </c>
      <c r="G37" s="49">
        <v>100000</v>
      </c>
      <c r="H37" s="48" t="s">
        <v>36</v>
      </c>
      <c r="I37" s="11"/>
      <c r="J37" s="52">
        <f>D37+E37+F37+G37</f>
        <v>400000</v>
      </c>
      <c r="K37" s="1"/>
      <c r="N37" s="57"/>
    </row>
    <row r="38" spans="2:14" ht="15.75" thickBot="1" x14ac:dyDescent="0.3">
      <c r="B38" s="23" t="s">
        <v>42</v>
      </c>
      <c r="C38" s="20"/>
      <c r="D38" s="49"/>
      <c r="E38" s="49"/>
      <c r="F38" s="49"/>
      <c r="G38" s="49"/>
      <c r="H38" s="48"/>
      <c r="I38" s="11"/>
      <c r="J38" s="52">
        <f>J32+J26+D22+E14+J34+J37</f>
        <v>20395000</v>
      </c>
      <c r="K38" s="1"/>
    </row>
    <row r="39" spans="2:14" ht="15.75" thickBot="1" x14ac:dyDescent="0.3">
      <c r="B39" s="23"/>
      <c r="C39" s="20" t="s">
        <v>38</v>
      </c>
      <c r="D39" s="11"/>
      <c r="E39" s="11"/>
      <c r="F39" s="11"/>
      <c r="G39" s="11"/>
      <c r="H39" s="11"/>
      <c r="I39" s="11"/>
      <c r="J39" s="11">
        <f>J38*8/100</f>
        <v>1631600</v>
      </c>
      <c r="K39" s="1"/>
    </row>
    <row r="40" spans="2:14" ht="15.75" thickBot="1" x14ac:dyDescent="0.3">
      <c r="B40" s="24" t="s">
        <v>39</v>
      </c>
      <c r="C40" s="100"/>
      <c r="D40" s="101"/>
      <c r="E40" s="101"/>
      <c r="F40" s="101"/>
      <c r="G40" s="101"/>
      <c r="H40" s="101"/>
      <c r="I40" s="102"/>
      <c r="J40" s="53">
        <f>J38+J39</f>
        <v>22026600</v>
      </c>
      <c r="K40" s="1"/>
    </row>
    <row r="43" spans="2:14" ht="75" x14ac:dyDescent="0.25">
      <c r="B43" s="25" t="s">
        <v>43</v>
      </c>
    </row>
  </sheetData>
  <mergeCells count="55">
    <mergeCell ref="K34:K36"/>
    <mergeCell ref="C40:I40"/>
    <mergeCell ref="I6:I7"/>
    <mergeCell ref="J6:J7"/>
    <mergeCell ref="D22:J22"/>
    <mergeCell ref="C33:K33"/>
    <mergeCell ref="J29:J30"/>
    <mergeCell ref="K29:K30"/>
    <mergeCell ref="H15:H16"/>
    <mergeCell ref="C17:C19"/>
    <mergeCell ref="E17:E19"/>
    <mergeCell ref="F17:F19"/>
    <mergeCell ref="G18:G19"/>
    <mergeCell ref="I11:I12"/>
    <mergeCell ref="J11:J12"/>
    <mergeCell ref="K11:K12"/>
    <mergeCell ref="B34:B37"/>
    <mergeCell ref="C34:C36"/>
    <mergeCell ref="I34:I36"/>
    <mergeCell ref="C29:C30"/>
    <mergeCell ref="E29:E30"/>
    <mergeCell ref="F29:F30"/>
    <mergeCell ref="G29:G30"/>
    <mergeCell ref="I29:I30"/>
    <mergeCell ref="C14:D14"/>
    <mergeCell ref="E14:K14"/>
    <mergeCell ref="C15:C16"/>
    <mergeCell ref="D15:D16"/>
    <mergeCell ref="E15:E16"/>
    <mergeCell ref="F15:F16"/>
    <mergeCell ref="G15:G16"/>
    <mergeCell ref="C8:C10"/>
    <mergeCell ref="D8:D10"/>
    <mergeCell ref="E8:E10"/>
    <mergeCell ref="F8:F10"/>
    <mergeCell ref="G8:G10"/>
    <mergeCell ref="C11:C12"/>
    <mergeCell ref="D11:D12"/>
    <mergeCell ref="E11:E12"/>
    <mergeCell ref="F11:F12"/>
    <mergeCell ref="G11:G12"/>
    <mergeCell ref="K4:K5"/>
    <mergeCell ref="C6:C7"/>
    <mergeCell ref="F6:F7"/>
    <mergeCell ref="G6:G7"/>
    <mergeCell ref="B3:B5"/>
    <mergeCell ref="C3:C5"/>
    <mergeCell ref="D3:G3"/>
    <mergeCell ref="H3:J3"/>
    <mergeCell ref="D4:D5"/>
    <mergeCell ref="E4:E5"/>
    <mergeCell ref="F4:F5"/>
    <mergeCell ref="H4:H5"/>
    <mergeCell ref="I4:I5"/>
    <mergeCell ref="J4:J5"/>
  </mergeCells>
  <hyperlinks>
    <hyperlink ref="C6" location="_ftn1" display="_ftn1" xr:uid="{B6F956B9-9691-4E82-91C6-D72DB406DB34}"/>
    <hyperlink ref="B43" location="_ftnref1" display="_ftnref1" xr:uid="{9DEB5063-0E98-477F-8825-FEBBB52FEC10}"/>
  </hyperlink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2020-01-09T15:00:00+00:00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CAF</UndpOUCode>
    <PDC_x0020_Document_x0020_Category xmlns="f1161f5b-24a3-4c2d-bc81-44cb9325e8ee">Proposal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Democratic Governance</TermName>
          <TermId xmlns="http://schemas.microsoft.com/office/infopath/2007/PartnerControls">62461a33-f823-4f1a-904d-8e902184b1d7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2020-01-01T05:00:00+00:00</Document_x0020_Coverage_x0020_Period_x0020_Start_x0020_Date>
    <Document_x0020_Coverage_x0020_Period_x0020_End_x0020_Date xmlns="f1161f5b-24a3-4c2d-bc81-44cb9325e8ee">2023-12-31T05:00:00+00:00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1109</Value>
      <Value>1265</Value>
      <Value>227</Value>
      <Value>233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00125030</UndpProjectNo>
    <UndpDocStatus xmlns="1ed4137b-41b2-488b-8250-6d369ec27664">Approved</UndpDocStatus>
    <Outcome1 xmlns="f1161f5b-24a3-4c2d-bc81-44cb9325e8ee">00119587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French</TermName>
          <TermId xmlns="http://schemas.microsoft.com/office/infopath/2007/PartnerControls">946783f8-cd0b-41e2-848e-7777f631248e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CAF</TermName>
          <TermId xmlns="http://schemas.microsoft.com/office/infopath/2007/PartnerControls">83a2ac5e-302b-4e7b-8df2-ee2f2281be47</TermId>
        </TermInfo>
      </Terms>
    </gc6531b704974d528487414686b72f6f>
    <_dlc_DocId xmlns="f1161f5b-24a3-4c2d-bc81-44cb9325e8ee">ATLASPDC-4-110726</_dlc_DocId>
    <_dlc_DocIdUrl xmlns="f1161f5b-24a3-4c2d-bc81-44cb9325e8ee">
      <Url>https://info.undp.org/docs/pdc/_layouts/DocIdRedir.aspx?ID=ATLASPDC-4-110726</Url>
      <Description>ATLASPDC-4-110726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4F92D3E3-E6F0-4C62-97D1-05D16C20BF49}"/>
</file>

<file path=customXml/itemProps2.xml><?xml version="1.0" encoding="utf-8"?>
<ds:datastoreItem xmlns:ds="http://schemas.openxmlformats.org/officeDocument/2006/customXml" ds:itemID="{5A21F1C3-C9CE-4CC8-A47F-942FB46EA7AE}"/>
</file>

<file path=customXml/itemProps3.xml><?xml version="1.0" encoding="utf-8"?>
<ds:datastoreItem xmlns:ds="http://schemas.openxmlformats.org/officeDocument/2006/customXml" ds:itemID="{D30CFF2B-6B68-4BC1-8FB3-4E1C8F292735}"/>
</file>

<file path=customXml/itemProps4.xml><?xml version="1.0" encoding="utf-8"?>
<ds:datastoreItem xmlns:ds="http://schemas.openxmlformats.org/officeDocument/2006/customXml" ds:itemID="{85C9401F-8BDA-4DAD-A5D7-156213E82D44}"/>
</file>

<file path=customXml/itemProps5.xml><?xml version="1.0" encoding="utf-8"?>
<ds:datastoreItem xmlns:ds="http://schemas.openxmlformats.org/officeDocument/2006/customXml" ds:itemID="{6948ACE6-222D-4B37-B5F2-2F1F0DF9B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Feuil1!_ftn1</vt:lpstr>
      <vt:lpstr>Feuil1!_ftnref1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Projet d'Appui à la Restauration de l'Etat de Droit</dc:title>
  <dc:subject/>
  <dc:creator>Aantje.kraft</dc:creator>
  <cp:lastModifiedBy>PCJS-User</cp:lastModifiedBy>
  <cp:lastPrinted>2020-01-07T08:51:16Z</cp:lastPrinted>
  <dcterms:created xsi:type="dcterms:W3CDTF">2019-12-08T11:34:49Z</dcterms:created>
  <dcterms:modified xsi:type="dcterms:W3CDTF">2020-01-09T15:43:30Z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233;#French|946783f8-cd0b-41e2-848e-7777f631248e</vt:lpwstr>
  </property>
  <property fmtid="{D5CDD505-2E9C-101B-9397-08002B2CF9AE}" pid="7" name="Operating Unit0">
    <vt:lpwstr>1265;#CAF|83a2ac5e-302b-4e7b-8df2-ee2f2281be47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227;#Democratic Governance|62461a33-f823-4f1a-904d-8e902184b1d7</vt:lpwstr>
  </property>
  <property fmtid="{D5CDD505-2E9C-101B-9397-08002B2CF9AE}" pid="13" name="_dlc_DocIdItemGuid">
    <vt:lpwstr>7c8e9cd3-119d-4d6a-83f6-3f0e26176e85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